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autostrade-my.sharepoint.com/personal/federico_tascone_autostrade_it/Documents/3_ADT NORD/2_BUYER/GIACOBBI/PROCEDURA SORVEGLIANZA IDRAULICA/PRE GARA/DOC. IMA/SCHEMI DI OE/"/>
    </mc:Choice>
  </mc:AlternateContent>
  <xr:revisionPtr revIDLastSave="9" documentId="13_ncr:1_{F5DC4D3E-7144-4D4C-9391-80833450A4DC}" xr6:coauthVersionLast="47" xr6:coauthVersionMax="47" xr10:uidLastSave="{55A6AC6D-ED4C-1E47-AB67-3AE83CDD12FD}"/>
  <bookViews>
    <workbookView xWindow="33020" yWindow="2560" windowWidth="29400" windowHeight="16760" xr2:uid="{0B716BB5-9373-4E56-ACE9-84DEF73403E7}"/>
  </bookViews>
  <sheets>
    <sheet name="T1+T2 " sheetId="1" r:id="rId1"/>
  </sheets>
  <definedNames>
    <definedName name="CATEG">#REF!</definedName>
    <definedName name="EPU">#N/A</definedName>
    <definedName name="Listino_PE">#REF!</definedName>
    <definedName name="PL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11" i="1"/>
  <c r="N12" i="1"/>
  <c r="K10" i="1"/>
  <c r="K11" i="1"/>
  <c r="P11" i="1" s="1"/>
  <c r="K12" i="1"/>
  <c r="N9" i="1"/>
  <c r="K9" i="1"/>
  <c r="P9" i="1" s="1"/>
  <c r="N18" i="1"/>
  <c r="K18" i="1"/>
  <c r="P14" i="1"/>
  <c r="P16" i="1"/>
  <c r="M10" i="1"/>
  <c r="J10" i="1"/>
  <c r="P10" i="1" l="1"/>
  <c r="P12" i="1"/>
  <c r="M12" i="1"/>
  <c r="M11" i="1"/>
  <c r="J12" i="1"/>
  <c r="J11" i="1"/>
  <c r="P18" i="1" l="1"/>
  <c r="N20" i="1"/>
  <c r="N22" i="1" s="1"/>
  <c r="K20" i="1"/>
  <c r="K22" i="1" s="1"/>
  <c r="P22" i="1" l="1"/>
  <c r="P20" i="1"/>
  <c r="P24" i="1" s="1"/>
</calcChain>
</file>

<file path=xl/sharedStrings.xml><?xml version="1.0" encoding="utf-8"?>
<sst xmlns="http://schemas.openxmlformats.org/spreadsheetml/2006/main" count="46" uniqueCount="38">
  <si>
    <t>Asset</t>
  </si>
  <si>
    <t>ID</t>
  </si>
  <si>
    <t>Descrizione sintetica ITEM</t>
  </si>
  <si>
    <t>Descrizione estesa ITEM</t>
  </si>
  <si>
    <t>Unità di misura</t>
  </si>
  <si>
    <t>Frequenza ispezione (anni)</t>
  </si>
  <si>
    <t>cad</t>
  </si>
  <si>
    <t>IMPORTO A BASE GARA  SENZA ONERI PER LA SICUREZZA (4 anni)</t>
  </si>
  <si>
    <t>ONERI PER LA SICUREZZA NON SOGGETTI A RIBASSO (4 anni)</t>
  </si>
  <si>
    <t>IMPORTO A BASE DI GARA TOTALE DEL SERVIZIO DI SORVEGLIANZA (4 anni)</t>
  </si>
  <si>
    <t>IMPORTO OFFERTO SENZA ONERI PER LA SICUREZZA (4 annI)</t>
  </si>
  <si>
    <t>IMPORTO A BASE GARA TOTALE (4 anni)</t>
  </si>
  <si>
    <t>Percentuale di ribasso</t>
  </si>
  <si>
    <t>UTILE %</t>
  </si>
  <si>
    <t>SPESE GENERALI %</t>
  </si>
  <si>
    <t>quadriennale</t>
  </si>
  <si>
    <t>a chiamata</t>
  </si>
  <si>
    <t>sorveglianza visiva delle opere idrauliche di attraversamento</t>
  </si>
  <si>
    <t>Ispezione visiva delle opere idrauliche con luce 6,0 ≥ L &gt; 2,5 m</t>
  </si>
  <si>
    <t>Ispezione visiva delle opere idrauliche con luce 0,8 &lt; L ≤ 2,5 m</t>
  </si>
  <si>
    <t>biennale</t>
  </si>
  <si>
    <t>Prima ispezione visiva con "catalogazione" di nuova opera idraulica</t>
  </si>
  <si>
    <r>
      <t>Ispezioni straordinarie “a chiamata”</t>
    </r>
    <r>
      <rPr>
        <sz val="11"/>
        <color theme="3" tint="0.249977111117893"/>
        <rFont val="Arial"/>
        <family val="2"/>
      </rPr>
      <t>, sulle opere idrauliche di attraversamenti per controlli straordinari di urgenza su esplicita richiesta  della Committente, al di fuori della cadenza stabilita anche a seguito di eventi rilevanti.</t>
    </r>
  </si>
  <si>
    <t>Prezzo €/unità di misura</t>
  </si>
  <si>
    <r>
      <t>Il sottoscritto Concorrente ________________________________________ con sede legale in ________________________, Via/Piazza ____________________ n. ____ CAP _________ città _________________ provincia  _______________, C.F. n. ___________________ partita I.V.A. n. ________________  , in persona del legale rappresentante ___________________________________ nato a ________________ il __________________, munito di idonei poteri, sotto la propria responsabilità civile e penale,</t>
    </r>
    <r>
      <rPr>
        <sz val="10"/>
        <color theme="8"/>
        <rFont val="Aptos Narrow"/>
        <family val="2"/>
        <scheme val="minor"/>
      </rPr>
      <t xml:space="preserve"> </t>
    </r>
    <r>
      <rPr>
        <i/>
        <sz val="10"/>
        <color theme="8"/>
        <rFont val="Aptos Narrow"/>
        <family val="2"/>
        <scheme val="minor"/>
      </rPr>
      <t>[N.B.: in caso di raggruppamenti/concorrente plurisoggettivo indicare i riferimenti della mandataria e di tutte le mandanti]</t>
    </r>
    <r>
      <rPr>
        <sz val="10"/>
        <rFont val="Aptos Narrow"/>
        <family val="2"/>
        <scheme val="minor"/>
      </rPr>
      <t xml:space="preserve"> </t>
    </r>
    <r>
      <rPr>
        <b/>
        <sz val="10"/>
        <rFont val="Aptos Narrow"/>
        <family val="2"/>
        <scheme val="minor"/>
      </rPr>
      <t>OFFRE</t>
    </r>
    <r>
      <rPr>
        <sz val="10"/>
        <rFont val="Aptos Narrow"/>
        <family val="2"/>
        <scheme val="minor"/>
      </rPr>
      <t xml:space="preserve"> , sotto la sua responsabilità civile e penale ai sensi del D.P.R. n. 445/2000 e s.m.i.,</t>
    </r>
    <r>
      <rPr>
        <b/>
        <sz val="10"/>
        <rFont val="Aptos Narrow"/>
        <family val="2"/>
        <scheme val="minor"/>
      </rPr>
      <t xml:space="preserve"> i seguentiprezzi unitari </t>
    </r>
    <r>
      <rPr>
        <sz val="10"/>
        <rFont val="Aptos Narrow"/>
        <family val="2"/>
        <scheme val="minor"/>
      </rPr>
      <t xml:space="preserve"> relativi l’appalto in oggetto</t>
    </r>
    <r>
      <rPr>
        <sz val="10"/>
        <color theme="1"/>
        <rFont val="Aptos Narrow"/>
        <family val="2"/>
        <scheme val="minor"/>
      </rPr>
      <t>, al netto di IVA, nonché degli oneri della sicurezza</t>
    </r>
  </si>
  <si>
    <t>GARA EUROPEA A PROCEDURA APERTA PER IL SERVIZIO DI SORVEGLIANZA DELLE OPERE IDRAULICHE DI ATTRAVERSAMENTO SULLA RETE ASPI RICADENTE NEL TERRITORIO NAZIONALE</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</si>
  <si>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0,8 &lt; L ≤ 2,5 m</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</si>
  <si>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6,0 ≥ L &gt; 2,5 m</t>
  </si>
  <si>
    <t xml:space="preserve">Catalogazione di nuova opera, su richiesta della Committente di opere non ancora inserite in Banca Dati o che siano state oggetto di modifiche strutturali, con attività successive ed integrate riguardanti l’ispezione dettagliata di partenza, del bacino idrologico afferente, dell’idrologia, dell’idraulica e del trasporto solido del corso d’acqua competente l’opera stessa, le valutazioni sul degrado strutturale del manufatto. Scopo della catalogazione è la valutazione della funzionalità idraulica delle opere idrauliche.                                                                                                                                                                                                                                                                            Il prezzo è comprensivo dei costi di mezzi ed attrezzature previste dal CSA oltre a quelli eventualmente offerti in OEPV.                                                                                                                                                                              </t>
  </si>
  <si>
    <t xml:space="preserve">Ispezioni straordinarie “a chiamata”, quali dei controlli straordinari di urgenza, eseguite su richiesta  della Committente, al di fuori della cadenza stabilita, ogni qualvolta si venga a conoscenza di qualche anomalia che potrebbe compromettere la stabilità dell’infrastruttura o la sicurezza dell’utenza, in particolar modo anche a seguito di eventi rilevanti.                                                                                            Il prezzo è comprensivo dei costi di mezzi ed attrezzature previste dal CSA oltre a quelli eventualmente offerti in OEPV.                                                                                                                                                                              </t>
  </si>
  <si>
    <t>T1</t>
  </si>
  <si>
    <t>T2</t>
  </si>
  <si>
    <t>T1+T2</t>
  </si>
  <si>
    <t>T1 - Genova QUANTITA' 4 ANNI</t>
  </si>
  <si>
    <t>T1 - Genova IMPORTI</t>
  </si>
  <si>
    <t>T2 - Milano QUANTITA' 4 ANNI</t>
  </si>
  <si>
    <t>T2 - Milano IMPORTI</t>
  </si>
  <si>
    <t>T ……..... - Lotto ….....  - 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</si>
</sst>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43" formatCode="_-* #,##0.00_-;\-* #,##0.00_-;_-* &quot;-&quot;??_-;_-@_-"/>
    <numFmt numFmtId="164" formatCode="_-* #,##0.000\ &quot;€&quot;_-;\-* #,##0.000\ &quot;€&quot;_-;_-* &quot;-&quot;??\ &quot;€&quot;_-;_-@_-"/>
    <numFmt numFmtId="165" formatCode="_-* #,##0\ _€_-;\-* #,##0\ _€_-;_-* &quot;-&quot;??\ _€_-;_-@_-"/>
    <numFmt numFmtId="166" formatCode="_-* #,##0.00\ &quot;€&quot;_-;\-* #,##0.00\ &quot;€&quot;_-;_-* &quot;-&quot;\ &quot;€&quot;_-;_-@_-"/>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b/>
      <sz val="11"/>
      <name val="Aptos Narrow"/>
      <family val="2"/>
      <scheme val="minor"/>
    </font>
    <font>
      <b/>
      <sz val="12"/>
      <name val="Aptos Narrow"/>
      <family val="2"/>
      <scheme val="minor"/>
    </font>
    <font>
      <sz val="12"/>
      <name val="Aptos Narrow"/>
      <family val="2"/>
      <scheme val="minor"/>
    </font>
    <font>
      <b/>
      <sz val="12"/>
      <color rgb="FF0070C0"/>
      <name val="Aptos Narrow"/>
      <family val="2"/>
      <scheme val="minor"/>
    </font>
    <font>
      <b/>
      <sz val="12"/>
      <color theme="0"/>
      <name val="Aptos Narrow"/>
      <family val="2"/>
      <scheme val="minor"/>
    </font>
    <font>
      <b/>
      <sz val="11"/>
      <color rgb="FF0070C0"/>
      <name val="Aptos Narrow"/>
      <family val="2"/>
      <scheme val="minor"/>
    </font>
    <font>
      <b/>
      <sz val="11"/>
      <color rgb="FF003087"/>
      <name val="Arial"/>
      <family val="2"/>
    </font>
    <font>
      <sz val="11"/>
      <color theme="3" tint="0.249977111117893"/>
      <name val="Arial"/>
      <family val="2"/>
    </font>
    <font>
      <b/>
      <sz val="10"/>
      <color theme="1"/>
      <name val="Aptos Narrow"/>
      <family val="2"/>
      <scheme val="minor"/>
    </font>
    <font>
      <sz val="10"/>
      <color theme="1"/>
      <name val="Aptos Narrow"/>
      <family val="2"/>
      <scheme val="minor"/>
    </font>
    <font>
      <sz val="10"/>
      <color theme="8"/>
      <name val="Aptos Narrow"/>
      <family val="2"/>
      <scheme val="minor"/>
    </font>
    <font>
      <i/>
      <sz val="10"/>
      <color theme="8"/>
      <name val="Aptos Narrow"/>
      <family val="2"/>
      <scheme val="minor"/>
    </font>
    <font>
      <sz val="10"/>
      <name val="Aptos Narrow"/>
      <family val="2"/>
      <scheme val="minor"/>
    </font>
    <font>
      <b/>
      <sz val="10"/>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0" fillId="0" borderId="0" xfId="0" applyAlignment="1">
      <alignment wrapText="1"/>
    </xf>
    <xf numFmtId="164" fontId="2" fillId="0" borderId="0" xfId="0" applyNumberFormat="1" applyFont="1" applyAlignment="1">
      <alignment horizontal="center" vertical="center" wrapText="1"/>
    </xf>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center" vertical="center" wrapText="1"/>
    </xf>
    <xf numFmtId="0" fontId="6" fillId="2" borderId="0" xfId="0" applyFont="1" applyFill="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5"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165" fontId="7" fillId="0" borderId="1" xfId="1" applyNumberFormat="1" applyFont="1" applyBorder="1" applyAlignment="1">
      <alignment horizontal="center" vertical="center"/>
    </xf>
    <xf numFmtId="165" fontId="7" fillId="0" borderId="0"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42" fontId="7" fillId="0" borderId="1" xfId="0" applyNumberFormat="1" applyFont="1" applyBorder="1" applyAlignment="1">
      <alignment horizontal="center" vertical="center"/>
    </xf>
    <xf numFmtId="42" fontId="7" fillId="0" borderId="0" xfId="0" applyNumberFormat="1" applyFont="1" applyAlignment="1">
      <alignment horizontal="center" vertical="center"/>
    </xf>
    <xf numFmtId="0" fontId="8" fillId="4" borderId="7" xfId="0" applyFont="1" applyFill="1" applyBorder="1" applyAlignment="1">
      <alignment vertical="center"/>
    </xf>
    <xf numFmtId="0" fontId="8" fillId="4" borderId="2" xfId="0" applyFont="1" applyFill="1" applyBorder="1" applyAlignment="1">
      <alignment vertical="center"/>
    </xf>
    <xf numFmtId="0" fontId="8" fillId="4" borderId="2" xfId="0" applyFont="1" applyFill="1" applyBorder="1" applyAlignment="1">
      <alignment vertical="center" wrapText="1"/>
    </xf>
    <xf numFmtId="166" fontId="7" fillId="0" borderId="0" xfId="0" applyNumberFormat="1" applyFont="1"/>
    <xf numFmtId="44" fontId="8" fillId="4" borderId="2" xfId="2" applyFont="1" applyFill="1" applyBorder="1" applyAlignment="1">
      <alignment vertical="center" wrapText="1"/>
    </xf>
    <xf numFmtId="0" fontId="8" fillId="0" borderId="0" xfId="0" applyFont="1" applyAlignment="1">
      <alignment horizontal="left"/>
    </xf>
    <xf numFmtId="0" fontId="9" fillId="0" borderId="0" xfId="0" applyFont="1"/>
    <xf numFmtId="0" fontId="9" fillId="0" borderId="0" xfId="0" applyFont="1" applyAlignment="1">
      <alignment wrapText="1"/>
    </xf>
    <xf numFmtId="9" fontId="3" fillId="0" borderId="0" xfId="3" applyFont="1"/>
    <xf numFmtId="9" fontId="3" fillId="0" borderId="0" xfId="3" applyFont="1" applyFill="1" applyBorder="1"/>
    <xf numFmtId="0" fontId="8" fillId="4" borderId="7" xfId="0" applyFont="1" applyFill="1" applyBorder="1" applyAlignment="1">
      <alignment horizontal="left" vertical="center"/>
    </xf>
    <xf numFmtId="0" fontId="10" fillId="0" borderId="0" xfId="0" applyFont="1" applyAlignment="1">
      <alignment horizontal="left"/>
    </xf>
    <xf numFmtId="166" fontId="0" fillId="0" borderId="0" xfId="0" applyNumberFormat="1"/>
    <xf numFmtId="44" fontId="0" fillId="0" borderId="0" xfId="0" applyNumberFormat="1"/>
    <xf numFmtId="9" fontId="0" fillId="0" borderId="0" xfId="3" applyFont="1"/>
    <xf numFmtId="0" fontId="12" fillId="0" borderId="0" xfId="0" applyFont="1" applyAlignment="1">
      <alignment horizontal="left"/>
    </xf>
    <xf numFmtId="0" fontId="11" fillId="0" borderId="9" xfId="0" applyFont="1" applyBorder="1" applyAlignment="1">
      <alignment vertical="center"/>
    </xf>
    <xf numFmtId="0" fontId="11" fillId="0" borderId="0" xfId="0" applyFont="1" applyAlignment="1">
      <alignment vertical="center"/>
    </xf>
    <xf numFmtId="42" fontId="9" fillId="0" borderId="0" xfId="0" applyNumberFormat="1" applyFont="1" applyAlignment="1">
      <alignment wrapText="1"/>
    </xf>
    <xf numFmtId="42" fontId="9" fillId="0" borderId="0" xfId="0" applyNumberFormat="1" applyFont="1"/>
    <xf numFmtId="44" fontId="7" fillId="6" borderId="1" xfId="0" applyNumberFormat="1" applyFont="1" applyFill="1" applyBorder="1" applyAlignment="1" applyProtection="1">
      <alignment horizontal="center" vertical="center"/>
      <protection locked="0"/>
    </xf>
    <xf numFmtId="0" fontId="0" fillId="8" borderId="1" xfId="0" applyFill="1" applyBorder="1" applyAlignment="1">
      <alignment horizontal="left" vertical="center" wrapText="1"/>
    </xf>
    <xf numFmtId="0" fontId="13" fillId="8" borderId="1" xfId="0" applyFont="1" applyFill="1" applyBorder="1" applyAlignment="1">
      <alignment horizontal="left" vertical="center" wrapText="1"/>
    </xf>
    <xf numFmtId="44" fontId="8" fillId="4" borderId="1" xfId="0" applyNumberFormat="1" applyFont="1" applyFill="1" applyBorder="1" applyAlignment="1">
      <alignment vertical="center" wrapText="1"/>
    </xf>
    <xf numFmtId="44" fontId="8" fillId="4" borderId="8" xfId="0" applyNumberFormat="1" applyFont="1" applyFill="1" applyBorder="1" applyAlignment="1">
      <alignment vertical="center" wrapText="1"/>
    </xf>
    <xf numFmtId="44" fontId="8" fillId="4" borderId="1" xfId="2" applyFont="1" applyFill="1" applyBorder="1" applyAlignment="1">
      <alignment vertical="center" wrapText="1"/>
    </xf>
    <xf numFmtId="0" fontId="8" fillId="4" borderId="1" xfId="0" applyFont="1" applyFill="1" applyBorder="1" applyAlignment="1">
      <alignment vertical="center" wrapText="1"/>
    </xf>
    <xf numFmtId="9" fontId="7" fillId="6" borderId="1" xfId="3" applyFont="1" applyFill="1" applyBorder="1" applyProtection="1">
      <protection locked="0"/>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5" fillId="9" borderId="7" xfId="0" applyFont="1" applyFill="1" applyBorder="1" applyAlignment="1" applyProtection="1">
      <alignment horizontal="center" vertical="center" wrapText="1"/>
      <protection locked="0"/>
    </xf>
    <xf numFmtId="0" fontId="15" fillId="9" borderId="2"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6" fillId="9" borderId="7"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4" fillId="7" borderId="1"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0" xfId="0" applyFont="1" applyFill="1" applyAlignment="1">
      <alignment horizontal="left" vertical="center"/>
    </xf>
    <xf numFmtId="0" fontId="11" fillId="5" borderId="10" xfId="0" applyFont="1" applyFill="1" applyBorder="1" applyAlignment="1">
      <alignment horizontal="left" vertical="center"/>
    </xf>
    <xf numFmtId="0" fontId="6" fillId="2" borderId="11" xfId="0" applyFont="1" applyFill="1" applyBorder="1" applyAlignment="1">
      <alignment horizontal="center" vertical="center"/>
    </xf>
  </cellXfs>
  <cellStyles count="4">
    <cellStyle name="Migliaia" xfId="1" builtinId="3"/>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4BA6-5E7F-4806-9C78-4257AE32AEE8}">
  <dimension ref="A1:AB31"/>
  <sheetViews>
    <sheetView tabSelected="1" topLeftCell="E1" zoomScale="85" zoomScaleNormal="85" workbookViewId="0">
      <selection activeCell="I9" sqref="I9"/>
    </sheetView>
  </sheetViews>
  <sheetFormatPr baseColWidth="10" defaultColWidth="8.83203125" defaultRowHeight="15" x14ac:dyDescent="0.2"/>
  <cols>
    <col min="1" max="1" width="2.1640625" customWidth="1"/>
    <col min="2" max="2" width="27.33203125" customWidth="1"/>
    <col min="3" max="3" width="7.6640625" customWidth="1"/>
    <col min="4" max="4" width="48.1640625" style="1" customWidth="1"/>
    <col min="5" max="5" width="100.6640625" bestFit="1" customWidth="1"/>
    <col min="6" max="6" width="10.5" customWidth="1"/>
    <col min="7" max="7" width="1.33203125" customWidth="1"/>
    <col min="8" max="8" width="15" customWidth="1"/>
    <col min="9" max="9" width="18.6640625" bestFit="1" customWidth="1"/>
    <col min="10" max="11" width="20.6640625" customWidth="1"/>
    <col min="12" max="12" width="3.5" customWidth="1"/>
    <col min="13" max="13" width="20.6640625" customWidth="1"/>
    <col min="14" max="14" width="23" bestFit="1" customWidth="1"/>
    <col min="15" max="15" width="5.1640625" customWidth="1"/>
    <col min="16" max="16" width="24.1640625" bestFit="1" customWidth="1"/>
    <col min="19" max="19" width="21.83203125" customWidth="1"/>
    <col min="20" max="20" width="19.1640625" bestFit="1" customWidth="1"/>
  </cols>
  <sheetData>
    <row r="1" spans="1:16" ht="29.5" customHeight="1" x14ac:dyDescent="0.2">
      <c r="B1" s="51" t="s">
        <v>25</v>
      </c>
      <c r="C1" s="52"/>
      <c r="D1" s="52"/>
      <c r="E1" s="52"/>
      <c r="F1" s="52"/>
      <c r="G1" s="52"/>
      <c r="H1" s="52"/>
      <c r="I1" s="52"/>
      <c r="J1" s="52"/>
      <c r="K1" s="52"/>
      <c r="L1" s="52"/>
      <c r="M1" s="52"/>
      <c r="N1" s="52"/>
      <c r="O1" s="52"/>
      <c r="P1" s="53"/>
    </row>
    <row r="2" spans="1:16" ht="19.5" customHeight="1" x14ac:dyDescent="0.2">
      <c r="B2" s="54" t="s">
        <v>37</v>
      </c>
      <c r="C2" s="55"/>
      <c r="D2" s="55"/>
      <c r="E2" s="55"/>
      <c r="F2" s="55"/>
      <c r="G2" s="55"/>
      <c r="H2" s="55"/>
      <c r="I2" s="55"/>
      <c r="J2" s="55"/>
      <c r="K2" s="55"/>
      <c r="L2" s="55"/>
      <c r="M2" s="55"/>
      <c r="N2" s="55"/>
      <c r="O2" s="55"/>
      <c r="P2" s="56"/>
    </row>
    <row r="3" spans="1:16" ht="54" customHeight="1" x14ac:dyDescent="0.2">
      <c r="A3" s="3"/>
      <c r="B3" s="57" t="s">
        <v>24</v>
      </c>
      <c r="C3" s="58"/>
      <c r="D3" s="58"/>
      <c r="E3" s="58"/>
      <c r="F3" s="58"/>
      <c r="G3" s="58"/>
      <c r="H3" s="58"/>
      <c r="I3" s="58"/>
      <c r="J3" s="58"/>
      <c r="K3" s="58"/>
      <c r="L3" s="58"/>
      <c r="M3" s="58"/>
      <c r="N3" s="58"/>
      <c r="O3" s="58"/>
      <c r="P3" s="59"/>
    </row>
    <row r="4" spans="1:16" ht="11.5" customHeight="1" x14ac:dyDescent="0.2">
      <c r="A4" s="3"/>
      <c r="B4" s="4"/>
      <c r="D4" s="5"/>
      <c r="E4" s="4"/>
      <c r="F4" s="4"/>
      <c r="I4" s="2"/>
      <c r="J4" s="6"/>
      <c r="K4" s="6"/>
      <c r="L4" s="6"/>
    </row>
    <row r="5" spans="1:16" ht="31.25" customHeight="1" x14ac:dyDescent="0.2">
      <c r="J5" s="69" t="s">
        <v>30</v>
      </c>
      <c r="K5" s="69"/>
      <c r="M5" s="69" t="s">
        <v>31</v>
      </c>
      <c r="N5" s="69"/>
      <c r="P5" s="7" t="s">
        <v>32</v>
      </c>
    </row>
    <row r="6" spans="1:16" ht="45" customHeight="1" x14ac:dyDescent="0.2">
      <c r="A6" s="8"/>
      <c r="B6" s="9" t="s">
        <v>0</v>
      </c>
      <c r="C6" s="9" t="s">
        <v>1</v>
      </c>
      <c r="D6" s="9" t="s">
        <v>2</v>
      </c>
      <c r="E6" s="10" t="s">
        <v>3</v>
      </c>
      <c r="F6" s="11" t="s">
        <v>4</v>
      </c>
      <c r="H6" s="11" t="s">
        <v>5</v>
      </c>
      <c r="I6" s="11" t="s">
        <v>23</v>
      </c>
      <c r="J6" s="11" t="s">
        <v>33</v>
      </c>
      <c r="K6" s="12" t="s">
        <v>34</v>
      </c>
      <c r="L6" s="6"/>
      <c r="M6" s="11" t="s">
        <v>35</v>
      </c>
      <c r="N6" s="11" t="s">
        <v>36</v>
      </c>
      <c r="P6" s="11"/>
    </row>
    <row r="7" spans="1:16" x14ac:dyDescent="0.2">
      <c r="A7" s="8"/>
      <c r="K7" s="13"/>
    </row>
    <row r="8" spans="1:16" ht="27" customHeight="1" x14ac:dyDescent="0.2">
      <c r="B8" s="63" t="s">
        <v>17</v>
      </c>
      <c r="C8" s="14"/>
      <c r="D8" s="15"/>
      <c r="E8" s="16"/>
      <c r="F8" s="17"/>
      <c r="G8" s="8"/>
      <c r="H8" s="17"/>
      <c r="I8" s="18"/>
      <c r="J8" s="18" t="s">
        <v>30</v>
      </c>
      <c r="K8" s="18" t="s">
        <v>30</v>
      </c>
      <c r="L8" s="19"/>
      <c r="M8" s="18" t="s">
        <v>31</v>
      </c>
      <c r="N8" s="18" t="s">
        <v>31</v>
      </c>
      <c r="P8" s="18"/>
    </row>
    <row r="9" spans="1:16" ht="90" customHeight="1" x14ac:dyDescent="0.2">
      <c r="B9" s="63"/>
      <c r="C9" s="14"/>
      <c r="D9" s="45" t="s">
        <v>19</v>
      </c>
      <c r="E9" s="44" t="s">
        <v>26</v>
      </c>
      <c r="F9" s="14" t="s">
        <v>6</v>
      </c>
      <c r="H9" s="17" t="s">
        <v>15</v>
      </c>
      <c r="I9" s="43">
        <v>0</v>
      </c>
      <c r="J9" s="20">
        <v>1071</v>
      </c>
      <c r="K9" s="21">
        <f>I9*J9</f>
        <v>0</v>
      </c>
      <c r="L9" s="22"/>
      <c r="M9" s="20">
        <v>505</v>
      </c>
      <c r="N9" s="21">
        <f>I9*M9</f>
        <v>0</v>
      </c>
      <c r="P9" s="21">
        <f>K9+N9</f>
        <v>0</v>
      </c>
    </row>
    <row r="10" spans="1:16" ht="90" customHeight="1" x14ac:dyDescent="0.2">
      <c r="B10" s="63"/>
      <c r="C10" s="14"/>
      <c r="D10" s="45" t="s">
        <v>18</v>
      </c>
      <c r="E10" s="44" t="s">
        <v>27</v>
      </c>
      <c r="F10" s="14" t="s">
        <v>6</v>
      </c>
      <c r="H10" s="17" t="s">
        <v>20</v>
      </c>
      <c r="I10" s="43">
        <v>0</v>
      </c>
      <c r="J10" s="20">
        <f>2*292</f>
        <v>584</v>
      </c>
      <c r="K10" s="21">
        <f t="shared" ref="K10:K12" si="0">I10*J10</f>
        <v>0</v>
      </c>
      <c r="L10" s="22"/>
      <c r="M10" s="20">
        <f>2*122</f>
        <v>244</v>
      </c>
      <c r="N10" s="21">
        <f t="shared" ref="N10:N12" si="1">I10*M10</f>
        <v>0</v>
      </c>
      <c r="P10" s="21">
        <f t="shared" ref="P10:P12" si="2">K10+N10</f>
        <v>0</v>
      </c>
    </row>
    <row r="11" spans="1:16" ht="90" customHeight="1" x14ac:dyDescent="0.2">
      <c r="B11" s="63"/>
      <c r="C11" s="14"/>
      <c r="D11" s="45" t="s">
        <v>21</v>
      </c>
      <c r="E11" s="44" t="s">
        <v>28</v>
      </c>
      <c r="F11" s="14" t="s">
        <v>6</v>
      </c>
      <c r="H11" s="17" t="s">
        <v>16</v>
      </c>
      <c r="I11" s="43">
        <v>0</v>
      </c>
      <c r="J11" s="20">
        <f>4*10</f>
        <v>40</v>
      </c>
      <c r="K11" s="21">
        <f t="shared" si="0"/>
        <v>0</v>
      </c>
      <c r="L11" s="22"/>
      <c r="M11" s="20">
        <f>4*5</f>
        <v>20</v>
      </c>
      <c r="N11" s="21">
        <f t="shared" si="1"/>
        <v>0</v>
      </c>
      <c r="P11" s="21">
        <f t="shared" si="2"/>
        <v>0</v>
      </c>
    </row>
    <row r="12" spans="1:16" ht="90" customHeight="1" x14ac:dyDescent="0.2">
      <c r="B12" s="63"/>
      <c r="C12" s="14"/>
      <c r="D12" s="45" t="s">
        <v>22</v>
      </c>
      <c r="E12" s="15" t="s">
        <v>29</v>
      </c>
      <c r="F12" s="14" t="s">
        <v>6</v>
      </c>
      <c r="H12" s="14" t="s">
        <v>16</v>
      </c>
      <c r="I12" s="43">
        <v>0</v>
      </c>
      <c r="J12" s="20">
        <f>4*7</f>
        <v>28</v>
      </c>
      <c r="K12" s="21">
        <f t="shared" si="0"/>
        <v>0</v>
      </c>
      <c r="L12" s="22"/>
      <c r="M12" s="20">
        <f>4*3</f>
        <v>12</v>
      </c>
      <c r="N12" s="21">
        <f t="shared" si="1"/>
        <v>0</v>
      </c>
      <c r="P12" s="21">
        <f t="shared" si="2"/>
        <v>0</v>
      </c>
    </row>
    <row r="13" spans="1:16" ht="30" customHeight="1" x14ac:dyDescent="0.2"/>
    <row r="14" spans="1:16" ht="30" customHeight="1" x14ac:dyDescent="0.2">
      <c r="B14" s="23" t="s">
        <v>7</v>
      </c>
      <c r="C14" s="24"/>
      <c r="D14" s="24"/>
      <c r="E14" s="25"/>
      <c r="F14" s="25"/>
      <c r="G14" s="25"/>
      <c r="H14" s="25"/>
      <c r="I14" s="25"/>
      <c r="J14" s="25"/>
      <c r="K14" s="46">
        <v>815373</v>
      </c>
      <c r="L14" s="26"/>
      <c r="M14" s="49"/>
      <c r="N14" s="47">
        <v>371217</v>
      </c>
      <c r="P14" s="46">
        <f>+K14+N14</f>
        <v>1186590</v>
      </c>
    </row>
    <row r="15" spans="1:16" ht="30" customHeight="1" x14ac:dyDescent="0.2">
      <c r="B15" s="28"/>
      <c r="C15" s="29"/>
      <c r="D15" s="30"/>
      <c r="E15" s="29"/>
      <c r="F15" s="29"/>
      <c r="G15" s="29"/>
      <c r="H15" s="29"/>
      <c r="K15" s="31"/>
      <c r="L15" s="32"/>
    </row>
    <row r="16" spans="1:16" ht="30" customHeight="1" x14ac:dyDescent="0.2">
      <c r="B16" s="33" t="s">
        <v>8</v>
      </c>
      <c r="C16" s="25"/>
      <c r="D16" s="25"/>
      <c r="E16" s="25"/>
      <c r="F16" s="25"/>
      <c r="G16" s="25"/>
      <c r="H16" s="25"/>
      <c r="I16" s="25"/>
      <c r="J16" s="25"/>
      <c r="K16" s="46">
        <v>348672.29</v>
      </c>
      <c r="L16" s="26"/>
      <c r="M16" s="49"/>
      <c r="N16" s="47">
        <v>158845.60999999999</v>
      </c>
      <c r="P16" s="46">
        <f>+K16+N16</f>
        <v>507517.89999999997</v>
      </c>
    </row>
    <row r="17" spans="2:28" ht="30" customHeight="1" x14ac:dyDescent="0.2">
      <c r="B17" s="34"/>
      <c r="C17" s="4"/>
      <c r="D17" s="5"/>
      <c r="E17" s="4"/>
      <c r="F17" s="4"/>
      <c r="G17" s="4"/>
      <c r="H17" s="4"/>
      <c r="I17" s="4"/>
      <c r="J17" s="4"/>
      <c r="K17" s="35"/>
      <c r="L17" s="35"/>
    </row>
    <row r="18" spans="2:28" ht="30" customHeight="1" x14ac:dyDescent="0.2">
      <c r="B18" s="33" t="s">
        <v>9</v>
      </c>
      <c r="C18" s="25"/>
      <c r="D18" s="25"/>
      <c r="E18" s="25"/>
      <c r="F18" s="25"/>
      <c r="G18" s="25"/>
      <c r="H18" s="25"/>
      <c r="I18" s="25"/>
      <c r="J18" s="25"/>
      <c r="K18" s="46">
        <f>K14+K16</f>
        <v>1164045.29</v>
      </c>
      <c r="L18" s="26"/>
      <c r="M18" s="49"/>
      <c r="N18" s="47">
        <f>N14+N16</f>
        <v>530062.61</v>
      </c>
      <c r="P18" s="46">
        <f>+K18+N18</f>
        <v>1694107.9</v>
      </c>
      <c r="S18" s="36"/>
      <c r="T18" s="36"/>
    </row>
    <row r="19" spans="2:28" ht="30" customHeight="1" x14ac:dyDescent="0.2">
      <c r="B19" s="28"/>
      <c r="C19" s="29"/>
      <c r="D19" s="30"/>
      <c r="E19" s="29"/>
      <c r="F19" s="29"/>
      <c r="G19" s="29"/>
      <c r="H19" s="29"/>
      <c r="K19" s="31"/>
      <c r="L19" s="32"/>
    </row>
    <row r="20" spans="2:28" ht="30" customHeight="1" x14ac:dyDescent="0.2">
      <c r="B20" s="33" t="s">
        <v>10</v>
      </c>
      <c r="C20" s="25"/>
      <c r="D20" s="25"/>
      <c r="E20" s="25"/>
      <c r="F20" s="25"/>
      <c r="G20" s="25"/>
      <c r="H20" s="25"/>
      <c r="I20" s="25"/>
      <c r="J20" s="25"/>
      <c r="K20" s="48">
        <f>SUM(K9:K12)</f>
        <v>0</v>
      </c>
      <c r="L20" s="26"/>
      <c r="M20" s="49"/>
      <c r="N20" s="47">
        <f>SUM(N9:N12)</f>
        <v>0</v>
      </c>
      <c r="P20" s="46">
        <f>+K20+N20</f>
        <v>0</v>
      </c>
    </row>
    <row r="21" spans="2:28" ht="30" customHeight="1" x14ac:dyDescent="0.2">
      <c r="B21" s="34"/>
      <c r="C21" s="4"/>
      <c r="D21" s="5"/>
      <c r="E21" s="4"/>
      <c r="F21" s="4"/>
      <c r="G21" s="4"/>
      <c r="H21" s="4"/>
      <c r="I21" s="4"/>
      <c r="J21" s="4"/>
      <c r="K21" s="35"/>
      <c r="L21" s="35"/>
    </row>
    <row r="22" spans="2:28" ht="30" customHeight="1" x14ac:dyDescent="0.2">
      <c r="B22" s="64" t="s">
        <v>11</v>
      </c>
      <c r="C22" s="65"/>
      <c r="D22" s="65"/>
      <c r="E22" s="25"/>
      <c r="F22" s="25"/>
      <c r="G22" s="25"/>
      <c r="H22" s="25"/>
      <c r="I22" s="25"/>
      <c r="J22" s="25"/>
      <c r="K22" s="48">
        <f>K20+K16</f>
        <v>348672.29</v>
      </c>
      <c r="L22" s="35"/>
      <c r="M22" s="49"/>
      <c r="N22" s="27">
        <f>N20+N16</f>
        <v>158845.60999999999</v>
      </c>
      <c r="P22" s="46">
        <f>+K22+N22</f>
        <v>507517.89999999997</v>
      </c>
    </row>
    <row r="23" spans="2:28" ht="30" customHeight="1" x14ac:dyDescent="0.2">
      <c r="B23" s="34"/>
      <c r="C23" s="4"/>
      <c r="D23" s="5"/>
      <c r="E23" s="4"/>
      <c r="F23" s="4"/>
      <c r="G23" s="4"/>
      <c r="H23" s="4"/>
      <c r="I23" s="4"/>
      <c r="J23" s="4"/>
      <c r="K23" s="35"/>
      <c r="L23" s="35"/>
    </row>
    <row r="24" spans="2:28" ht="30" customHeight="1" x14ac:dyDescent="0.2">
      <c r="B24" s="66" t="s">
        <v>12</v>
      </c>
      <c r="C24" s="67"/>
      <c r="D24" s="67"/>
      <c r="E24" s="67"/>
      <c r="F24" s="67"/>
      <c r="G24" s="67"/>
      <c r="H24" s="67"/>
      <c r="I24" s="67"/>
      <c r="J24" s="67"/>
      <c r="K24" s="67"/>
      <c r="L24" s="67"/>
      <c r="M24" s="68"/>
      <c r="P24" s="37">
        <f>1-P20/P14</f>
        <v>1</v>
      </c>
      <c r="R24" s="46"/>
    </row>
    <row r="25" spans="2:28" ht="30" customHeight="1" x14ac:dyDescent="0.2">
      <c r="B25" s="38"/>
      <c r="K25" s="35"/>
      <c r="L25" s="35"/>
      <c r="N25" s="39"/>
      <c r="O25" s="40"/>
      <c r="P25" s="40"/>
      <c r="Q25" s="40"/>
      <c r="R25" s="40"/>
      <c r="S25" s="40"/>
      <c r="T25" s="40"/>
      <c r="U25" s="40"/>
      <c r="V25" s="40"/>
      <c r="W25" s="40"/>
      <c r="X25" s="40"/>
      <c r="Y25" s="40"/>
      <c r="Z25" s="40"/>
      <c r="AA25" s="40"/>
      <c r="AB25" s="40"/>
    </row>
    <row r="26" spans="2:28" ht="30" customHeight="1" x14ac:dyDescent="0.2">
      <c r="B26" s="60" t="s">
        <v>13</v>
      </c>
      <c r="C26" s="61"/>
      <c r="D26" s="61"/>
      <c r="E26" s="61"/>
      <c r="F26" s="61"/>
      <c r="G26" s="61"/>
      <c r="H26" s="61"/>
      <c r="I26" s="61"/>
      <c r="J26" s="61"/>
      <c r="K26" s="61"/>
      <c r="L26" s="61"/>
      <c r="M26" s="62"/>
      <c r="P26" s="50">
        <v>0</v>
      </c>
    </row>
    <row r="27" spans="2:28" ht="30" customHeight="1" x14ac:dyDescent="0.2">
      <c r="B27" s="60" t="s">
        <v>14</v>
      </c>
      <c r="C27" s="61"/>
      <c r="D27" s="61"/>
      <c r="E27" s="61"/>
      <c r="F27" s="61"/>
      <c r="G27" s="61"/>
      <c r="H27" s="61"/>
      <c r="I27" s="61"/>
      <c r="J27" s="61"/>
      <c r="K27" s="61"/>
      <c r="L27" s="61"/>
      <c r="M27" s="62"/>
      <c r="P27" s="50">
        <v>0</v>
      </c>
    </row>
    <row r="28" spans="2:28" ht="33" customHeight="1" x14ac:dyDescent="0.2">
      <c r="B28" s="29"/>
      <c r="C28" s="29"/>
      <c r="D28" s="41"/>
      <c r="E28" s="42"/>
      <c r="F28" s="42"/>
      <c r="G28" s="29"/>
      <c r="H28" s="29"/>
    </row>
    <row r="31" spans="2:28" x14ac:dyDescent="0.2">
      <c r="M31" s="36"/>
    </row>
  </sheetData>
  <sheetProtection algorithmName="SHA-512" hashValue="6fFGtu7BM0r5KwjGrr5WDl+ZzdHK/h4jRKgHnSk9SSKSS8olMNuwKEYSCwgxeAIFeqFOLqYEdPdC1XJ033WpWg==" saltValue="yBdR94YUloXgP/aJxB5+GA==" spinCount="100000" sheet="1" objects="1" scenarios="1" selectLockedCells="1"/>
  <mergeCells count="10">
    <mergeCell ref="B1:P1"/>
    <mergeCell ref="B2:P2"/>
    <mergeCell ref="B3:P3"/>
    <mergeCell ref="B27:M27"/>
    <mergeCell ref="B8:B12"/>
    <mergeCell ref="B22:D22"/>
    <mergeCell ref="B24:M24"/>
    <mergeCell ref="B26:M26"/>
    <mergeCell ref="J5:K5"/>
    <mergeCell ref="M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T1+T2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D'Aniello, Sergio</dc:creator>
  <cp:keywords/>
  <dc:description/>
  <cp:lastModifiedBy>Albano, Raffaele</cp:lastModifiedBy>
  <cp:revision/>
  <dcterms:created xsi:type="dcterms:W3CDTF">2025-07-23T15:08:10Z</dcterms:created>
  <dcterms:modified xsi:type="dcterms:W3CDTF">2026-03-04T13:14:09Z</dcterms:modified>
  <cp:category/>
  <cp:contentStatus/>
</cp:coreProperties>
</file>